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grams\ARPA\"/>
    </mc:Choice>
  </mc:AlternateContent>
  <xr:revisionPtr revIDLastSave="0" documentId="13_ncr:1_{CEE106F0-DBB6-42FE-942D-937659F51C1D}" xr6:coauthVersionLast="47" xr6:coauthVersionMax="47" xr10:uidLastSave="{00000000-0000-0000-0000-000000000000}"/>
  <bookViews>
    <workbookView xWindow="-28920" yWindow="-105" windowWidth="29040" windowHeight="15840" xr2:uid="{992C742D-8782-4FC2-825B-C38866B633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B48" i="1"/>
  <c r="C20" i="1"/>
  <c r="C21" i="1" s="1"/>
  <c r="B20" i="1"/>
  <c r="B21" i="1" s="1"/>
  <c r="B50" i="1" l="1"/>
  <c r="C50" i="1"/>
</calcChain>
</file>

<file path=xl/sharedStrings.xml><?xml version="1.0" encoding="utf-8"?>
<sst xmlns="http://schemas.openxmlformats.org/spreadsheetml/2006/main" count="38" uniqueCount="38">
  <si>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</si>
  <si>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</si>
  <si>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</si>
  <si>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</si>
  <si>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Stefanie DeBellis, Family Life Coach FTE</t>
  </si>
  <si>
    <t>Kristin Clarke, Family Life Coach Supervisor .15 FTE</t>
  </si>
  <si>
    <t>Tree Clemonds, Grants Program Director .10 FTE</t>
  </si>
  <si>
    <t xml:space="preserve">Colleen Ford, Accountant </t>
  </si>
  <si>
    <t>Joseph Hinds, Fiance Manager</t>
  </si>
  <si>
    <t>Fringe Benefits 26%</t>
  </si>
  <si>
    <t>Total Personnel Costs:</t>
  </si>
  <si>
    <t>Other Than Personnel Services Costs</t>
  </si>
  <si>
    <t>rental assistance for 20 housholds (10 individuals and 10 families) 2023, 2024, 2025 at Fair Market Rates</t>
  </si>
  <si>
    <t xml:space="preserve">security deposits (2 per household in the event abuse locates household and a move is necessary) </t>
  </si>
  <si>
    <t>RGE bills (some arrears to secure RGE and some future assistance)</t>
  </si>
  <si>
    <t>ID's and birth certificates</t>
  </si>
  <si>
    <t>security system (example of items participant can install and move with them if necessary - camera, entry sensor, window sensor, door stopper)</t>
  </si>
  <si>
    <t xml:space="preserve">lock changes </t>
  </si>
  <si>
    <t>bus passes - monthly</t>
  </si>
  <si>
    <t>Uber gift cards</t>
  </si>
  <si>
    <t>childcare</t>
  </si>
  <si>
    <t>education (REOC text books and school supplies $200 per) (MCC skilled trades $5,000 per?) (oaces skilled trade $6,000 per)</t>
  </si>
  <si>
    <t>laptops for hybrid or on line learning</t>
  </si>
  <si>
    <t>internet for hybrid or on line learning for 1 year</t>
  </si>
  <si>
    <t>furniture</t>
  </si>
  <si>
    <t>stove and refridgerator</t>
  </si>
  <si>
    <t>movers</t>
  </si>
  <si>
    <t>apartment application fees</t>
  </si>
  <si>
    <t>Total Other Than Personnel Services Costs:</t>
  </si>
  <si>
    <t>Total Project Cost:</t>
  </si>
  <si>
    <t>AVS Consulting Strategies MWBE employment presentations, resume, interview skills</t>
  </si>
  <si>
    <t>Joani Hardy professional organization classes &amp; supplies</t>
  </si>
  <si>
    <t>translation/interpreter services</t>
  </si>
  <si>
    <t>staff office space rent</t>
  </si>
  <si>
    <t>phone/fax</t>
  </si>
  <si>
    <t>office supplies</t>
  </si>
  <si>
    <t>staff laptop</t>
  </si>
  <si>
    <t>Organization Name: Providence Housing Development Corporation (Door of Hope Program)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</si>
</sst>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Calibri, Arial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2" borderId="12" xfId="0" applyFont="1" applyFill="1" applyBorder="1" applyAlignment="1" applyProtection="1">
      <alignment vertical="center"/>
      <protection locked="0"/>
    </xf>
    <xf numFmtId="164" fontId="10" fillId="2" borderId="13" xfId="1" applyNumberFormat="1" applyFont="1" applyFill="1" applyBorder="1" applyAlignment="1" applyProtection="1">
      <alignment horizontal="right" vertical="center"/>
      <protection locked="0"/>
    </xf>
    <xf numFmtId="164" fontId="10" fillId="2" borderId="11" xfId="1" applyNumberFormat="1" applyFont="1" applyFill="1" applyBorder="1" applyAlignment="1" applyProtection="1">
      <alignment horizontal="right" vertical="center"/>
      <protection locked="0"/>
    </xf>
    <xf numFmtId="42" fontId="10" fillId="0" borderId="0" xfId="0" applyNumberFormat="1" applyFont="1" applyAlignment="1">
      <alignment horizontal="right" vertical="center"/>
    </xf>
    <xf numFmtId="164" fontId="10" fillId="2" borderId="13" xfId="0" applyNumberFormat="1" applyFont="1" applyFill="1" applyBorder="1" applyAlignment="1" applyProtection="1">
      <alignment horizontal="right" vertical="center"/>
      <protection locked="0"/>
    </xf>
    <xf numFmtId="164" fontId="10" fillId="2" borderId="11" xfId="0" applyNumberFormat="1" applyFont="1" applyFill="1" applyBorder="1" applyAlignment="1" applyProtection="1">
      <alignment horizontal="right" vertical="center"/>
      <protection locked="0"/>
    </xf>
    <xf numFmtId="164" fontId="6" fillId="2" borderId="13" xfId="0" applyNumberFormat="1" applyFont="1" applyFill="1" applyBorder="1" applyAlignment="1" applyProtection="1">
      <alignment vertical="center"/>
      <protection locked="0"/>
    </xf>
    <xf numFmtId="164" fontId="6" fillId="2" borderId="11" xfId="0" applyNumberFormat="1" applyFont="1" applyFill="1" applyBorder="1" applyAlignment="1" applyProtection="1">
      <alignment vertical="center"/>
      <protection locked="0"/>
    </xf>
    <xf numFmtId="0" fontId="11" fillId="0" borderId="12" xfId="0" applyFont="1" applyBorder="1" applyAlignment="1">
      <alignment vertical="center"/>
    </xf>
    <xf numFmtId="42" fontId="8" fillId="0" borderId="13" xfId="0" applyNumberFormat="1" applyFont="1" applyBorder="1" applyAlignment="1">
      <alignment horizontal="right" vertical="center"/>
    </xf>
    <xf numFmtId="42" fontId="8" fillId="0" borderId="11" xfId="0" applyNumberFormat="1" applyFont="1" applyBorder="1" applyAlignment="1">
      <alignment horizontal="right" vertical="center"/>
    </xf>
    <xf numFmtId="0" fontId="12" fillId="3" borderId="12" xfId="0" applyFont="1" applyFill="1" applyBorder="1" applyAlignment="1">
      <alignment vertical="center"/>
    </xf>
    <xf numFmtId="42" fontId="8" fillId="3" borderId="13" xfId="0" applyNumberFormat="1" applyFont="1" applyFill="1" applyBorder="1" applyAlignment="1">
      <alignment horizontal="right" vertical="center"/>
    </xf>
    <xf numFmtId="42" fontId="8" fillId="3" borderId="0" xfId="0" applyNumberFormat="1" applyFont="1" applyFill="1" applyAlignment="1">
      <alignment horizontal="right" vertical="center"/>
    </xf>
    <xf numFmtId="0" fontId="6" fillId="4" borderId="12" xfId="0" applyFont="1" applyFill="1" applyBorder="1" applyAlignment="1">
      <alignment vertical="center"/>
    </xf>
    <xf numFmtId="164" fontId="6" fillId="4" borderId="13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4" borderId="14" xfId="0" applyNumberFormat="1" applyFont="1" applyFill="1" applyBorder="1" applyAlignment="1">
      <alignment vertical="center"/>
    </xf>
    <xf numFmtId="0" fontId="9" fillId="2" borderId="12" xfId="0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B590-8839-4998-98C8-F9B4D35AC743}">
  <dimension ref="A1:Z1010"/>
  <sheetViews>
    <sheetView tabSelected="1" workbookViewId="0">
      <selection activeCell="D1" sqref="D1"/>
    </sheetView>
  </sheetViews>
  <sheetFormatPr defaultColWidth="14.44140625" defaultRowHeight="14.4"/>
  <cols>
    <col min="1" max="1" width="58.33203125" customWidth="1"/>
    <col min="2" max="2" width="17.5546875" customWidth="1"/>
    <col min="3" max="3" width="19.44140625" customWidth="1"/>
    <col min="4" max="4" width="29.33203125" customWidth="1"/>
  </cols>
  <sheetData>
    <row r="1" spans="1:26" ht="38.25" customHeight="1">
      <c r="A1" s="33" t="s">
        <v>0</v>
      </c>
      <c r="B1" s="34"/>
      <c r="C1" s="35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36" t="s">
        <v>37</v>
      </c>
      <c r="B2" s="37"/>
      <c r="C2" s="38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39"/>
      <c r="B3" s="40"/>
      <c r="C3" s="41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2.8">
      <c r="A4" s="4" t="s">
        <v>1</v>
      </c>
      <c r="B4" s="5" t="s">
        <v>2</v>
      </c>
      <c r="C4" s="6" t="s">
        <v>3</v>
      </c>
      <c r="D4" s="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8" t="s">
        <v>4</v>
      </c>
      <c r="B5" s="9">
        <v>41600</v>
      </c>
      <c r="C5" s="10">
        <v>176653</v>
      </c>
      <c r="D5" s="1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8" t="s">
        <v>5</v>
      </c>
      <c r="B6" s="12">
        <v>8606</v>
      </c>
      <c r="C6" s="13">
        <v>36545</v>
      </c>
      <c r="D6" s="1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8" t="s">
        <v>6</v>
      </c>
      <c r="B7" s="12">
        <v>7115</v>
      </c>
      <c r="C7" s="13">
        <v>30212</v>
      </c>
      <c r="D7" s="1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8" t="s">
        <v>7</v>
      </c>
      <c r="B8" s="12">
        <v>3000</v>
      </c>
      <c r="C8" s="13">
        <v>12365</v>
      </c>
      <c r="D8" s="1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8" t="s">
        <v>8</v>
      </c>
      <c r="B9" s="12">
        <v>3000</v>
      </c>
      <c r="C9" s="13">
        <v>12365</v>
      </c>
      <c r="D9" s="1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8"/>
      <c r="B10" s="14"/>
      <c r="C10" s="15"/>
      <c r="D10" s="1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8"/>
      <c r="B11" s="14"/>
      <c r="C11" s="15"/>
      <c r="D11" s="1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8"/>
      <c r="B12" s="14"/>
      <c r="C12" s="15"/>
      <c r="D12" s="1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8"/>
      <c r="B13" s="14"/>
      <c r="C13" s="15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8"/>
      <c r="B14" s="14"/>
      <c r="C14" s="15"/>
      <c r="D14" s="1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8"/>
      <c r="B15" s="14"/>
      <c r="C15" s="15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8"/>
      <c r="B16" s="14"/>
      <c r="C16" s="15"/>
      <c r="D16" s="1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8"/>
      <c r="B17" s="14"/>
      <c r="C17" s="15"/>
      <c r="D17" s="1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8"/>
      <c r="B18" s="14"/>
      <c r="C18" s="15"/>
      <c r="D18" s="1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8"/>
      <c r="B19" s="14"/>
      <c r="C19" s="15"/>
      <c r="D19" s="1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16" t="s">
        <v>9</v>
      </c>
      <c r="B20" s="12">
        <f>SUM(B5:B9)*0.26</f>
        <v>16463.46</v>
      </c>
      <c r="C20" s="13">
        <f>SUM(C5:C9)*0.26</f>
        <v>69716.400000000009</v>
      </c>
      <c r="D20" s="1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6" t="s">
        <v>10</v>
      </c>
      <c r="B21" s="17">
        <f>SUM(B5:B20)</f>
        <v>79784.459999999992</v>
      </c>
      <c r="C21" s="18">
        <f>SUM(C5:C20)</f>
        <v>337856.4</v>
      </c>
      <c r="D21" s="1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9"/>
      <c r="B22" s="20"/>
      <c r="C22" s="21"/>
      <c r="D22" s="1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2"/>
      <c r="B23" s="23"/>
      <c r="C23" s="23"/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4" t="s">
        <v>11</v>
      </c>
      <c r="B24" s="23"/>
      <c r="C24" s="25"/>
      <c r="D24" s="2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7.6">
      <c r="A25" s="26" t="s">
        <v>12</v>
      </c>
      <c r="B25" s="12">
        <v>258624</v>
      </c>
      <c r="C25" s="12">
        <v>775872</v>
      </c>
      <c r="D25" s="2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7.6">
      <c r="A26" s="26" t="s">
        <v>13</v>
      </c>
      <c r="B26" s="14">
        <v>43000</v>
      </c>
      <c r="C26" s="12">
        <v>134000</v>
      </c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6" t="s">
        <v>14</v>
      </c>
      <c r="B27" s="12">
        <v>11240</v>
      </c>
      <c r="C27" s="12">
        <v>38720</v>
      </c>
      <c r="D27" s="2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6" t="s">
        <v>15</v>
      </c>
      <c r="B28" s="12">
        <v>2850</v>
      </c>
      <c r="C28" s="12">
        <v>8550</v>
      </c>
      <c r="D28" s="2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7.6">
      <c r="A29" s="26" t="s">
        <v>16</v>
      </c>
      <c r="B29" s="12">
        <v>6500</v>
      </c>
      <c r="C29" s="12">
        <v>19500</v>
      </c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6" t="s">
        <v>17</v>
      </c>
      <c r="B30" s="12">
        <v>1000</v>
      </c>
      <c r="C30" s="12">
        <v>3500</v>
      </c>
      <c r="D30" s="2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6" t="s">
        <v>18</v>
      </c>
      <c r="B31" s="12">
        <v>12480</v>
      </c>
      <c r="C31" s="12">
        <v>39440</v>
      </c>
      <c r="D31" s="2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6" t="s">
        <v>19</v>
      </c>
      <c r="B32" s="14">
        <v>2500</v>
      </c>
      <c r="C32" s="12">
        <v>8500</v>
      </c>
      <c r="D32" s="2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6" t="s">
        <v>20</v>
      </c>
      <c r="B33" s="14">
        <v>33660</v>
      </c>
      <c r="C33" s="12">
        <v>100980</v>
      </c>
      <c r="D33" s="2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7.6">
      <c r="A34" s="26" t="s">
        <v>21</v>
      </c>
      <c r="B34" s="12">
        <v>100000</v>
      </c>
      <c r="C34" s="12">
        <v>300000</v>
      </c>
      <c r="D34" s="2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7.6">
      <c r="A35" s="26" t="s">
        <v>30</v>
      </c>
      <c r="B35" s="12">
        <v>11000</v>
      </c>
      <c r="C35" s="12">
        <v>33000</v>
      </c>
      <c r="D35" s="2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26" t="s">
        <v>31</v>
      </c>
      <c r="B36" s="12">
        <v>1270</v>
      </c>
      <c r="C36" s="12">
        <v>3810</v>
      </c>
      <c r="D36" s="2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6" t="s">
        <v>22</v>
      </c>
      <c r="B37" s="12">
        <v>9000</v>
      </c>
      <c r="C37" s="12">
        <v>27000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6" t="s">
        <v>23</v>
      </c>
      <c r="B38" s="12">
        <v>12000</v>
      </c>
      <c r="C38" s="12">
        <v>36000</v>
      </c>
      <c r="D38" s="2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6" t="s">
        <v>24</v>
      </c>
      <c r="B39" s="12">
        <v>50232</v>
      </c>
      <c r="C39" s="12">
        <v>150696</v>
      </c>
      <c r="D39" s="2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6" t="s">
        <v>25</v>
      </c>
      <c r="B40" s="12">
        <v>4368</v>
      </c>
      <c r="C40" s="12">
        <v>13104</v>
      </c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6" t="s">
        <v>26</v>
      </c>
      <c r="B41" s="12">
        <v>4200</v>
      </c>
      <c r="C41" s="12">
        <v>13100</v>
      </c>
      <c r="D41" s="2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6" t="s">
        <v>27</v>
      </c>
      <c r="B42" s="12">
        <v>400</v>
      </c>
      <c r="C42" s="12">
        <v>1300</v>
      </c>
      <c r="D42" s="2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6" t="s">
        <v>32</v>
      </c>
      <c r="B43" s="12">
        <v>5000</v>
      </c>
      <c r="C43" s="12">
        <v>20000</v>
      </c>
      <c r="D43" s="2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6" t="s">
        <v>33</v>
      </c>
      <c r="B44" s="12">
        <v>3000</v>
      </c>
      <c r="C44" s="12">
        <v>12000</v>
      </c>
      <c r="D44" s="2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6" t="s">
        <v>34</v>
      </c>
      <c r="B45" s="12">
        <v>420</v>
      </c>
      <c r="C45" s="12">
        <v>1680</v>
      </c>
      <c r="D45" s="2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6" t="s">
        <v>35</v>
      </c>
      <c r="B46" s="12">
        <v>2000</v>
      </c>
      <c r="C46" s="12">
        <v>8000</v>
      </c>
      <c r="D46" s="2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6" t="s">
        <v>36</v>
      </c>
      <c r="B47" s="12">
        <v>1200</v>
      </c>
      <c r="C47" s="12">
        <v>1200</v>
      </c>
      <c r="D47" s="2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16" t="s">
        <v>28</v>
      </c>
      <c r="B48" s="28">
        <f>SUM(B25:B47)</f>
        <v>575944</v>
      </c>
      <c r="C48" s="29">
        <f>SUM(C25:C47)</f>
        <v>1749952</v>
      </c>
      <c r="D48" s="2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22"/>
      <c r="B49" s="23"/>
      <c r="C49" s="25"/>
      <c r="D49" s="2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16" t="s">
        <v>29</v>
      </c>
      <c r="B50" s="28">
        <f>SUM(B21+B48)</f>
        <v>655728.46</v>
      </c>
      <c r="C50" s="29">
        <f>C21+C48</f>
        <v>2087808.4</v>
      </c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3"/>
      <c r="B51" s="24"/>
      <c r="C51" s="24"/>
      <c r="D51" s="2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31"/>
      <c r="B52" s="1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1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1"/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3"/>
      <c r="B55" s="3"/>
      <c r="C55" s="3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32"/>
      <c r="B56" s="3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3"/>
      <c r="B57" s="3"/>
      <c r="C57" s="3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32"/>
      <c r="B58" s="3"/>
      <c r="C58" s="3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3"/>
      <c r="B59" s="3"/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31"/>
      <c r="B60" s="1"/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1"/>
      <c r="B62" s="1"/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3"/>
      <c r="B63" s="3"/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32"/>
      <c r="B64" s="3"/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3"/>
      <c r="B65" s="3"/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32"/>
      <c r="B66" s="3"/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3"/>
      <c r="B67" s="3"/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3"/>
      <c r="B68" s="3"/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3"/>
      <c r="B69" s="3"/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Clemonds</dc:creator>
  <cp:lastModifiedBy>Tree Clemonds</cp:lastModifiedBy>
  <dcterms:created xsi:type="dcterms:W3CDTF">2022-07-23T12:09:08Z</dcterms:created>
  <dcterms:modified xsi:type="dcterms:W3CDTF">2022-07-28T19:59:40Z</dcterms:modified>
</cp:coreProperties>
</file>